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F10" i="1"/>
  <c r="G9" i="1" l="1"/>
  <c r="E10" i="1" l="1"/>
  <c r="J9" i="1"/>
  <c r="I9" i="1"/>
  <c r="H9" i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s="1"/>
  <c r="H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<sst xmlns="http://schemas.openxmlformats.org/spreadsheetml/2006/main" count="51" uniqueCount="42">
  <si>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</si>
  <si>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</si>
  <si>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</si>
  <si>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</si>
  <si>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</si>
  <si>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</si>
  <si>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</si>
  <si>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</si>
  <si>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</si>
  <si>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</si>
  <si>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</si>
  <si>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</si>
  <si>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</si>
  <si>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</si>
  <si>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</si>
  <si>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</si>
  <si>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</si>
  <si>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</si>
  <si>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</si>
  <si>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</si>
  <si>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</si>
  <si>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</si>
  <si>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</si>
  <si>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</si>
  <si>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</si>
  <si>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</si>
  <si>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</si>
  <si>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</si>
  <si>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</si>
  <si>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</si>
  <si>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</si>
  <si>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</si>
  <si>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</si>
  <si>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</si>
  <si>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</si>
  <si>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</si>
  <si>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</si>
  <si>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</si>
  <si>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Салат из сежей капусты с огурцом, луком, растительным маслом, зеленью</t>
  </si>
  <si>
    <t>Хлеб пшеничный витаминизированный</t>
  </si>
  <si>
    <t>22/2</t>
  </si>
  <si>
    <t>36/81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</si>
</sst>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2" fontId="11" fillId="0" borderId="1" xfId="5" applyNumberFormat="1" applyFont="1" applyFill="1" applyBorder="1" applyAlignment="1" applyProtection="1">
      <alignment horizontal="left"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7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70">
        <v>45966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6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100</v>
      </c>
      <c r="F4" s="44">
        <v>64.53</v>
      </c>
      <c r="G4" s="46">
        <f>E4*198/90</f>
        <v>220</v>
      </c>
      <c r="H4" s="38">
        <f>E4*17.19/90</f>
        <v>19.100000000000001</v>
      </c>
      <c r="I4" s="38">
        <f>E4*14.31/90</f>
        <v>15.9</v>
      </c>
      <c r="J4" s="38">
        <f>E4*0.18/90</f>
        <v>0.2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5" t="s">
        <v>29</v>
      </c>
      <c r="C7" s="35" t="s">
        <v>25</v>
      </c>
      <c r="D7" s="56" t="s">
        <v>39</v>
      </c>
      <c r="E7" s="37">
        <v>50</v>
      </c>
      <c r="F7" s="42">
        <v>6.4</v>
      </c>
      <c r="G7" s="47">
        <f>E7*70.14/30</f>
        <v>116.9</v>
      </c>
      <c r="H7" s="39">
        <f>E7*2.37/30</f>
        <v>3.95</v>
      </c>
      <c r="I7" s="39">
        <f>E7*0.3/30</f>
        <v>0.5</v>
      </c>
      <c r="J7" s="39">
        <f>E7*14.49/30</f>
        <v>24.15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41</v>
      </c>
      <c r="F8" s="43">
        <v>4.8499999999999996</v>
      </c>
      <c r="G8" s="47">
        <f>E8*68.97/30</f>
        <v>94.259</v>
      </c>
      <c r="H8" s="39">
        <f>E8*1.68/30</f>
        <v>2.2959999999999998</v>
      </c>
      <c r="I8" s="39">
        <f>E8*0.33/30</f>
        <v>0.45100000000000001</v>
      </c>
      <c r="J8" s="39">
        <f>E8*14.82/30</f>
        <v>20.254000000000001</v>
      </c>
    </row>
    <row r="9" spans="1:11" ht="32.25" thickBot="1" x14ac:dyDescent="0.3">
      <c r="A9" s="74"/>
      <c r="B9" s="64"/>
      <c r="C9" s="35">
        <v>44409</v>
      </c>
      <c r="D9" s="62" t="s">
        <v>38</v>
      </c>
      <c r="E9" s="40">
        <v>95</v>
      </c>
      <c r="F9" s="54">
        <v>16.399999999999999</v>
      </c>
      <c r="G9" s="54">
        <f>E9*128/100</f>
        <v>121.6</v>
      </c>
      <c r="H9" s="63">
        <f>E9*2.5/100</f>
        <v>2.375</v>
      </c>
      <c r="I9" s="63">
        <f>E9*10/100</f>
        <v>9.5</v>
      </c>
      <c r="J9" s="63">
        <f>E9*7.08/100</f>
        <v>6.726</v>
      </c>
    </row>
    <row r="10" spans="1:11" ht="15.75" x14ac:dyDescent="0.25">
      <c r="A10" s="74"/>
      <c r="B10" s="23"/>
      <c r="C10" s="32"/>
      <c r="D10" s="22"/>
      <c r="E10" s="36">
        <f>E4+E5+E6+E7+E8+E9</f>
        <v>636</v>
      </c>
      <c r="F10" s="36">
        <f>F4+F5+F6+F7+F8+F9</f>
        <v>125.03999999999999</v>
      </c>
      <c r="G10" s="36">
        <f t="shared" ref="G10:J10" si="0">G4+G5+G6+G7+G8+G9</f>
        <v>865.50900000000001</v>
      </c>
      <c r="H10" s="36">
        <f t="shared" si="0"/>
        <v>36.651000000000003</v>
      </c>
      <c r="I10" s="36">
        <f t="shared" si="0"/>
        <v>32.650999999999996</v>
      </c>
      <c r="J10" s="36">
        <f t="shared" si="0"/>
        <v>106.53000000000002</v>
      </c>
    </row>
    <row r="11" spans="1:11" x14ac:dyDescent="0.25">
      <c r="A11" s="1" t="s">
        <v>12</v>
      </c>
      <c r="B11" s="24"/>
      <c r="C11" s="67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8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85</v>
      </c>
      <c r="F13" s="54">
        <v>15.08</v>
      </c>
      <c r="G13" s="52">
        <f>E13*183.84/60</f>
        <v>260.44</v>
      </c>
      <c r="H13" s="50">
        <f>E13*3.24/60</f>
        <v>4.5900000000000007</v>
      </c>
      <c r="I13" s="50">
        <f>E13*7.74/60</f>
        <v>10.965</v>
      </c>
      <c r="J13" s="50">
        <f>E13*25.26/60</f>
        <v>35.784999999999997</v>
      </c>
      <c r="K13" s="27"/>
    </row>
    <row r="14" spans="1:11" ht="31.5" x14ac:dyDescent="0.25">
      <c r="A14" s="1"/>
      <c r="B14" s="13" t="s">
        <v>15</v>
      </c>
      <c r="C14" s="35" t="s">
        <v>40</v>
      </c>
      <c r="D14" s="60" t="s">
        <v>36</v>
      </c>
      <c r="E14" s="48">
        <v>200</v>
      </c>
      <c r="F14" s="54">
        <v>18.61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75" x14ac:dyDescent="0.25">
      <c r="A15" s="1"/>
      <c r="B15" s="13" t="s">
        <v>21</v>
      </c>
      <c r="C15" s="35" t="s">
        <v>41</v>
      </c>
      <c r="D15" s="60" t="s">
        <v>22</v>
      </c>
      <c r="E15" s="48">
        <v>100</v>
      </c>
      <c r="F15" s="54">
        <v>72.53</v>
      </c>
      <c r="G15" s="53">
        <f>E15*230.6/100</f>
        <v>230.6</v>
      </c>
      <c r="H15" s="51">
        <f>E15*12.9/100</f>
        <v>12.9</v>
      </c>
      <c r="I15" s="51">
        <f>E15*13.4/100</f>
        <v>13.4</v>
      </c>
      <c r="J15" s="51">
        <f>E15*14.6/100</f>
        <v>14.6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17.13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39</v>
      </c>
      <c r="E18" s="40">
        <v>40</v>
      </c>
      <c r="F18" s="55">
        <v>5.12</v>
      </c>
      <c r="G18" s="54">
        <f>E18*70.14/30</f>
        <v>93.52</v>
      </c>
      <c r="H18" s="41">
        <f>E18*2.37/30</f>
        <v>3.1600000000000006</v>
      </c>
      <c r="I18" s="41">
        <f>E18*0.3/30</f>
        <v>0.4</v>
      </c>
      <c r="J18" s="41">
        <f>E18*14.49/30</f>
        <v>19.32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34</v>
      </c>
      <c r="F19" s="54">
        <v>4.04</v>
      </c>
      <c r="G19" s="54">
        <f>E19*68.97/30</f>
        <v>78.165999999999997</v>
      </c>
      <c r="H19" s="41">
        <f>E19*1.68/30</f>
        <v>1.9039999999999999</v>
      </c>
      <c r="I19" s="41">
        <f>E19*0.33/30</f>
        <v>0.374</v>
      </c>
      <c r="J19" s="41">
        <f>E19*14.82/30</f>
        <v>16.795999999999999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809</v>
      </c>
      <c r="F20" s="36">
        <f>F13+F14+F15+F16+F17+F18+F19</f>
        <v>145.04999999999998</v>
      </c>
      <c r="G20" s="36">
        <f t="shared" ref="G20:J20" si="1">G13+G14+G15+G16+G17+G18+G19</f>
        <v>867.72599999999989</v>
      </c>
      <c r="H20" s="36">
        <f t="shared" si="1"/>
        <v>28.0215</v>
      </c>
      <c r="I20" s="36">
        <f t="shared" si="1"/>
        <v>31.776499999999995</v>
      </c>
      <c r="J20" s="36">
        <f t="shared" si="1"/>
        <v>117.08349999999999</v>
      </c>
    </row>
    <row r="21" spans="1:11" ht="15.75" thickBot="1" x14ac:dyDescent="0.3">
      <c r="A21" s="2"/>
      <c r="B21" s="3"/>
      <c r="C21" s="69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2025-10-29T07:07:58Z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