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J19" i="1" s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I19" i="1" l="1"/>
  <c r="G1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<sst xmlns="http://schemas.openxmlformats.org/spreadsheetml/2006/main" count="51" uniqueCount="47">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</sst>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3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27</v>
      </c>
      <c r="D4" s="25" t="s">
        <v>31</v>
      </c>
      <c r="E4" s="43">
        <v>200</v>
      </c>
      <c r="F4" s="45">
        <v>80.66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39</v>
      </c>
      <c r="D5" s="26" t="s">
        <v>32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26</v>
      </c>
      <c r="C6" s="51" t="s">
        <v>23</v>
      </c>
      <c r="D6" s="57" t="s">
        <v>40</v>
      </c>
      <c r="E6" s="48">
        <v>51</v>
      </c>
      <c r="F6" s="50">
        <v>6.53</v>
      </c>
      <c r="G6" s="48">
        <f>E6*116.9/50</f>
        <v>119.23800000000001</v>
      </c>
      <c r="H6" s="48">
        <f>E6*3.95/50</f>
        <v>4.0289999999999999</v>
      </c>
      <c r="I6" s="48">
        <f>E6*0.5/50</f>
        <v>0.51</v>
      </c>
      <c r="J6" s="48">
        <f>E6*24.15/50</f>
        <v>24.632999999999996</v>
      </c>
    </row>
    <row r="7" spans="1:10" ht="16.5" thickBot="1" x14ac:dyDescent="0.3">
      <c r="A7" s="68"/>
      <c r="B7" s="14" t="s">
        <v>25</v>
      </c>
      <c r="C7" s="34" t="s">
        <v>23</v>
      </c>
      <c r="D7" s="26" t="s">
        <v>24</v>
      </c>
      <c r="E7" s="42">
        <v>50</v>
      </c>
      <c r="F7" s="45">
        <v>5.92</v>
      </c>
      <c r="G7" s="48">
        <f>E7*68.97/30</f>
        <v>114.95</v>
      </c>
      <c r="H7" s="44">
        <f>E7*1.68/30</f>
        <v>2.8</v>
      </c>
      <c r="I7" s="44">
        <f>E7*0.33/30</f>
        <v>0.55000000000000004</v>
      </c>
      <c r="J7" s="44">
        <f>E7*14.82/30</f>
        <v>24.7</v>
      </c>
    </row>
    <row r="8" spans="1:10" ht="32.25" thickBot="1" x14ac:dyDescent="0.3">
      <c r="A8" s="68"/>
      <c r="B8" s="54"/>
      <c r="C8" s="51" t="s">
        <v>38</v>
      </c>
      <c r="D8" s="52" t="s">
        <v>37</v>
      </c>
      <c r="E8" s="48">
        <v>84</v>
      </c>
      <c r="F8" s="48">
        <v>26.14</v>
      </c>
      <c r="G8" s="48">
        <f>124*E8/100</f>
        <v>104.16</v>
      </c>
      <c r="H8" s="48">
        <f>E8*1.2/100</f>
        <v>1.008</v>
      </c>
      <c r="I8" s="48">
        <f>E8*6/100</f>
        <v>5.04</v>
      </c>
      <c r="J8" s="48">
        <f>E8*16.2/100</f>
        <v>13.607999999999999</v>
      </c>
    </row>
    <row r="9" spans="1:10" ht="15.75" x14ac:dyDescent="0.25">
      <c r="A9" s="68"/>
      <c r="B9" s="27"/>
      <c r="C9" s="34"/>
      <c r="D9" s="26"/>
      <c r="E9" s="47">
        <f>E4+E5+E6+E7+E8</f>
        <v>585</v>
      </c>
      <c r="F9" s="47">
        <f>F4+F5+F6+F7+F8</f>
        <v>125.04</v>
      </c>
      <c r="G9" s="47">
        <f>G4+G5+G6+G7+G8</f>
        <v>661.64800000000002</v>
      </c>
      <c r="H9" s="47">
        <f>H4+H5+H6+H7+H8</f>
        <v>23.637</v>
      </c>
      <c r="I9" s="47">
        <f t="shared" ref="I9:J9" si="0">I4+I5+I6+I7+I8</f>
        <v>21.8</v>
      </c>
      <c r="J9" s="47">
        <f t="shared" si="0"/>
        <v>92.641000000000005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14</v>
      </c>
      <c r="B12" s="22" t="s">
        <v>15</v>
      </c>
      <c r="C12" s="34" t="s">
        <v>28</v>
      </c>
      <c r="D12" s="55" t="s">
        <v>42</v>
      </c>
      <c r="E12" s="35">
        <v>88</v>
      </c>
      <c r="F12" s="50">
        <v>12.34</v>
      </c>
      <c r="G12" s="41">
        <f>E12*92.4/100</f>
        <v>81.312000000000012</v>
      </c>
      <c r="H12" s="64">
        <f>E12*1.7/100</f>
        <v>1.496</v>
      </c>
      <c r="I12" s="64">
        <f>E12*6/100</f>
        <v>5.28</v>
      </c>
      <c r="J12" s="64">
        <f>E12*7.9/100</f>
        <v>6.9520000000000008</v>
      </c>
    </row>
    <row r="13" spans="1:10" ht="31.5" x14ac:dyDescent="0.25">
      <c r="A13" s="1"/>
      <c r="B13" s="13" t="s">
        <v>16</v>
      </c>
      <c r="C13" s="51" t="s">
        <v>45</v>
      </c>
      <c r="D13" s="56" t="s">
        <v>44</v>
      </c>
      <c r="E13" s="35">
        <v>200</v>
      </c>
      <c r="F13" s="50">
        <v>35.340000000000003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36</v>
      </c>
      <c r="C14" s="34" t="s">
        <v>29</v>
      </c>
      <c r="D14" s="29" t="s">
        <v>33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17</v>
      </c>
      <c r="C15" s="51" t="s">
        <v>41</v>
      </c>
      <c r="D15" s="31" t="s">
        <v>34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30</v>
      </c>
      <c r="D16" s="30" t="s">
        <v>35</v>
      </c>
      <c r="E16" s="35">
        <v>200</v>
      </c>
      <c r="F16" s="50">
        <v>16.04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26</v>
      </c>
      <c r="C17" s="34" t="s">
        <v>22</v>
      </c>
      <c r="D17" s="57" t="s">
        <v>46</v>
      </c>
      <c r="E17" s="35">
        <v>40</v>
      </c>
      <c r="F17" s="50">
        <v>5.12</v>
      </c>
      <c r="G17" s="39">
        <f>E17*116.9/50</f>
        <v>93.52</v>
      </c>
      <c r="H17" s="36">
        <f>E17*3.95/50</f>
        <v>3.16</v>
      </c>
      <c r="I17" s="36">
        <f>E17*0.5/50</f>
        <v>0.4</v>
      </c>
      <c r="J17" s="36">
        <f>E17*24.15/50</f>
        <v>19.32</v>
      </c>
    </row>
    <row r="18" spans="1:10" ht="15.75" x14ac:dyDescent="0.25">
      <c r="A18" s="1"/>
      <c r="B18" s="13" t="s">
        <v>25</v>
      </c>
      <c r="C18" s="34" t="s">
        <v>23</v>
      </c>
      <c r="D18" s="62" t="s">
        <v>43</v>
      </c>
      <c r="E18" s="48">
        <v>31</v>
      </c>
      <c r="F18" s="50">
        <v>3.67</v>
      </c>
      <c r="G18" s="48">
        <f>E18*68.97/30</f>
        <v>71.269000000000005</v>
      </c>
      <c r="H18" s="48">
        <f>E18*1.68/30</f>
        <v>1.736</v>
      </c>
      <c r="I18" s="48">
        <f>E18*0.33/30</f>
        <v>0.34100000000000003</v>
      </c>
      <c r="J18" s="48">
        <f>E18*14.82/30</f>
        <v>15.314</v>
      </c>
    </row>
    <row r="19" spans="1:10" ht="15.75" x14ac:dyDescent="0.25">
      <c r="A19" s="1"/>
      <c r="B19" s="32"/>
      <c r="C19" s="60"/>
      <c r="D19" s="33"/>
      <c r="E19" s="49">
        <f>E12+E13+E14+E15+E16+E17+E18</f>
        <v>804</v>
      </c>
      <c r="F19" s="49">
        <f>F12+F13+F14+F15+F16+F17+F18+0.01</f>
        <v>145.04999999999998</v>
      </c>
      <c r="G19" s="49">
        <f t="shared" ref="G19:I19" si="1">G12+G13+G14+G15+G16+G17+G18</f>
        <v>800.65100000000007</v>
      </c>
      <c r="H19" s="49">
        <f>H12+H13+H14+H15+H16+H17+H18</f>
        <v>35.041999999999994</v>
      </c>
      <c r="I19" s="49">
        <f t="shared" si="1"/>
        <v>26.281000000000002</v>
      </c>
      <c r="J19" s="49">
        <f>SUM(J12:J18)</f>
        <v>106.31100000000001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2025-10-29T07:19:31Z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