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21" i="1"/>
  <c r="J16" i="1" l="1"/>
  <c r="I16" i="1"/>
  <c r="H16" i="1"/>
  <c r="G16" i="1"/>
  <c r="J13" i="1"/>
  <c r="G13" i="1"/>
  <c r="G14" i="1"/>
  <c r="J14" i="1"/>
  <c r="I14" i="1"/>
  <c r="H14" i="1"/>
  <c r="H13" i="1"/>
  <c r="J10" i="1"/>
  <c r="I4" i="1"/>
  <c r="G5" i="1"/>
  <c r="J5" i="1"/>
  <c r="I5" i="1"/>
  <c r="H5" i="1"/>
  <c r="F10" i="1"/>
  <c r="E10" i="1" l="1"/>
  <c r="J4" i="1" l="1"/>
  <c r="H4" i="1"/>
  <c r="G4" i="1"/>
  <c r="J8" i="1"/>
  <c r="I8" i="1"/>
  <c r="H8" i="1"/>
  <c r="G8" i="1"/>
  <c r="J7" i="1"/>
  <c r="I7" i="1"/>
  <c r="H7" i="1"/>
  <c r="G7" i="1"/>
  <c r="G10" i="1" l="1"/>
  <c r="H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<sst xmlns="http://schemas.openxmlformats.org/spreadsheetml/2006/main" count="50" uniqueCount="41">
  <si>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</si>
  <si>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</si>
  <si>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</si>
  <si>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</si>
  <si>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</si>
  <si>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</si>
  <si>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</si>
  <si>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</si>
  <si>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</si>
  <si>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</si>
  <si>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</si>
  <si>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</si>
  <si>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</si>
  <si>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</si>
  <si>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</si>
  <si>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</si>
  <si>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</si>
  <si>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</si>
  <si>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</si>
  <si>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</si>
  <si>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</si>
  <si>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</si>
  <si>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</si>
  <si>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</si>
  <si>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</si>
  <si>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</si>
  <si>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</si>
  <si>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</si>
  <si>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</si>
  <si>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</si>
  <si>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</si>
  <si>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</si>
  <si>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</si>
  <si>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</si>
  <si>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</si>
  <si>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</si>
  <si>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</si>
  <si>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</si>
  <si>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горячий напиток</t>
  </si>
  <si>
    <t xml:space="preserve"> Хлеб пшеничный витаминизированный</t>
  </si>
  <si>
    <t>29/11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</si>
</sst>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1" fillId="0" borderId="5" xfId="5" applyFont="1" applyBorder="1"/>
    <xf numFmtId="2" fontId="6" fillId="0" borderId="1" xfId="7" applyNumberFormat="1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9">
        <v>45974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5" t="s">
        <v>15</v>
      </c>
      <c r="C4" s="68" t="s">
        <v>31</v>
      </c>
      <c r="D4" s="56" t="s">
        <v>34</v>
      </c>
      <c r="E4" s="56">
        <v>150</v>
      </c>
      <c r="F4" s="61">
        <v>17.13</v>
      </c>
      <c r="G4" s="60">
        <f>104.4*E4/180</f>
        <v>87</v>
      </c>
      <c r="H4" s="59">
        <f>3.9*E4/180</f>
        <v>3.25</v>
      </c>
      <c r="I4" s="59">
        <f>3.73*E4/200</f>
        <v>2.7974999999999999</v>
      </c>
      <c r="J4" s="59">
        <f>14.28*E4/180</f>
        <v>11.9</v>
      </c>
    </row>
    <row r="5" spans="1:11" ht="15.75" x14ac:dyDescent="0.25">
      <c r="A5" s="73"/>
      <c r="B5" s="66" t="s">
        <v>22</v>
      </c>
      <c r="C5" s="68" t="s">
        <v>33</v>
      </c>
      <c r="D5" s="55" t="s">
        <v>32</v>
      </c>
      <c r="E5" s="59">
        <v>92</v>
      </c>
      <c r="F5" s="62">
        <v>88.7</v>
      </c>
      <c r="G5" s="60">
        <f>230.6*E5/100</f>
        <v>212.15200000000002</v>
      </c>
      <c r="H5" s="60">
        <f>12.9*E5/100</f>
        <v>11.868</v>
      </c>
      <c r="I5" s="60">
        <f>13.4*E5/100</f>
        <v>12.327999999999999</v>
      </c>
      <c r="J5" s="60">
        <f>14.6*E5/100</f>
        <v>13.432</v>
      </c>
    </row>
    <row r="6" spans="1:11" ht="15.75" x14ac:dyDescent="0.25">
      <c r="A6" s="73"/>
      <c r="B6" s="65" t="s">
        <v>38</v>
      </c>
      <c r="C6" s="68" t="s">
        <v>40</v>
      </c>
      <c r="D6" s="56" t="s">
        <v>35</v>
      </c>
      <c r="E6" s="56">
        <v>200</v>
      </c>
      <c r="F6" s="61">
        <v>8.73</v>
      </c>
      <c r="G6" s="60">
        <v>78</v>
      </c>
      <c r="H6" s="59">
        <v>0.3</v>
      </c>
      <c r="I6" s="59">
        <v>0.1</v>
      </c>
      <c r="J6" s="59">
        <v>18.899999999999999</v>
      </c>
    </row>
    <row r="7" spans="1:11" ht="15.75" x14ac:dyDescent="0.25">
      <c r="A7" s="73"/>
      <c r="B7" s="65" t="s">
        <v>24</v>
      </c>
      <c r="C7" s="58" t="s">
        <v>20</v>
      </c>
      <c r="D7" s="67" t="s">
        <v>39</v>
      </c>
      <c r="E7" s="59">
        <v>54</v>
      </c>
      <c r="F7" s="54">
        <v>6.92</v>
      </c>
      <c r="G7" s="59">
        <f>E7*70.14/30</f>
        <v>126.252</v>
      </c>
      <c r="H7" s="59">
        <f>E7*2.37/30</f>
        <v>4.266</v>
      </c>
      <c r="I7" s="59">
        <f>E7*0.3/30</f>
        <v>0.53999999999999992</v>
      </c>
      <c r="J7" s="59">
        <f>E7*14.49/30</f>
        <v>26.082000000000001</v>
      </c>
    </row>
    <row r="8" spans="1:11" ht="15.75" x14ac:dyDescent="0.25">
      <c r="A8" s="73"/>
      <c r="B8" s="65" t="s">
        <v>23</v>
      </c>
      <c r="C8" s="58" t="s">
        <v>20</v>
      </c>
      <c r="D8" s="57" t="s">
        <v>21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16.5" thickBot="1" x14ac:dyDescent="0.3">
      <c r="A9" s="73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3"/>
      <c r="B10" s="12"/>
      <c r="C10" s="34"/>
      <c r="D10" s="46"/>
      <c r="E10" s="38">
        <f t="shared" ref="E10:I10" si="0">SUM(E4:E9)</f>
        <v>526</v>
      </c>
      <c r="F10" s="38">
        <f>SUM(F4:F9)+0.01</f>
        <v>125.04</v>
      </c>
      <c r="G10" s="38">
        <f t="shared" si="0"/>
        <v>572.37400000000002</v>
      </c>
      <c r="H10" s="38">
        <f t="shared" si="0"/>
        <v>21.364000000000001</v>
      </c>
      <c r="I10" s="38">
        <f t="shared" si="0"/>
        <v>16.095499999999998</v>
      </c>
      <c r="J10" s="38">
        <f>SUM(J4:J9)+0.01</f>
        <v>85.143999999999991</v>
      </c>
    </row>
    <row r="11" spans="1:11" x14ac:dyDescent="0.25">
      <c r="A11" s="73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1" t="s">
        <v>11</v>
      </c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2.25" thickBot="1" x14ac:dyDescent="0.3">
      <c r="A13" s="2"/>
      <c r="B13" s="21" t="s">
        <v>13</v>
      </c>
      <c r="C13" s="26" t="s">
        <v>25</v>
      </c>
      <c r="D13" s="63" t="s">
        <v>36</v>
      </c>
      <c r="E13" s="40">
        <v>60</v>
      </c>
      <c r="F13" s="51">
        <v>18.66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 t="s">
        <v>12</v>
      </c>
      <c r="B14" s="13" t="s">
        <v>14</v>
      </c>
      <c r="C14" s="25" t="s">
        <v>26</v>
      </c>
      <c r="D14" s="64" t="s">
        <v>37</v>
      </c>
      <c r="E14" s="39">
        <v>250</v>
      </c>
      <c r="F14" s="51">
        <v>24.46</v>
      </c>
      <c r="G14" s="36">
        <f>E14*186.6/250</f>
        <v>186.6</v>
      </c>
      <c r="H14" s="42">
        <f>E14*4.4/250</f>
        <v>4.4000000000000004</v>
      </c>
      <c r="I14" s="42">
        <f>E14*4.7/250</f>
        <v>4.7</v>
      </c>
      <c r="J14" s="42">
        <f>E14*31.5/250</f>
        <v>31.5</v>
      </c>
      <c r="K14" s="28"/>
    </row>
    <row r="15" spans="1:11" ht="15.75" x14ac:dyDescent="0.25">
      <c r="A15" s="1"/>
      <c r="B15" s="13" t="s">
        <v>22</v>
      </c>
      <c r="C15" s="35">
        <v>4232</v>
      </c>
      <c r="D15" s="33" t="s">
        <v>28</v>
      </c>
      <c r="E15" s="41">
        <v>100</v>
      </c>
      <c r="F15" s="52">
        <v>64.510000000000005</v>
      </c>
      <c r="G15" s="45">
        <f>E15*198/90</f>
        <v>220</v>
      </c>
      <c r="H15" s="44">
        <f>E15*17.19/90</f>
        <v>19.100000000000001</v>
      </c>
      <c r="I15" s="44">
        <f>E15*14.31/90</f>
        <v>15.9</v>
      </c>
      <c r="J15" s="44">
        <f>E15*0.18/90</f>
        <v>0.2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29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16</v>
      </c>
      <c r="C17" s="34" t="s">
        <v>27</v>
      </c>
      <c r="D17" s="46" t="s">
        <v>30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24</v>
      </c>
      <c r="C18" s="35" t="s">
        <v>20</v>
      </c>
      <c r="D18" s="67" t="s">
        <v>39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23</v>
      </c>
      <c r="C19" s="35" t="s">
        <v>20</v>
      </c>
      <c r="D19" s="32" t="s">
        <v>21</v>
      </c>
      <c r="E19" s="53">
        <v>34</v>
      </c>
      <c r="F19" s="54">
        <v>4.03</v>
      </c>
      <c r="G19" s="53">
        <f>E19*68.97/30</f>
        <v>78.165999999999997</v>
      </c>
      <c r="H19" s="53">
        <f>E19*1.68/30</f>
        <v>1.9039999999999999</v>
      </c>
      <c r="I19" s="53">
        <f>E19*0.33/30</f>
        <v>0.374</v>
      </c>
      <c r="J19" s="53">
        <f>E19*14.82/30</f>
        <v>16.795999999999999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824</v>
      </c>
      <c r="F21" s="50">
        <f>F13+F14+F15+F16+F17+F18+F19</f>
        <v>145.05000000000001</v>
      </c>
      <c r="G21" s="50">
        <f t="shared" ref="G21:I21" si="1">G13+G14+G15+G16+G17+G18+G19</f>
        <v>927.30600000000004</v>
      </c>
      <c r="H21" s="50">
        <f t="shared" si="1"/>
        <v>32.794000000000004</v>
      </c>
      <c r="I21" s="50">
        <f t="shared" si="1"/>
        <v>30.274000000000001</v>
      </c>
      <c r="J21" s="50">
        <f>J13+J14+J15+J16+J17+J18+J19-0.01</f>
        <v>130.476</v>
      </c>
      <c r="K21" s="29"/>
    </row>
    <row r="22" spans="1:11" ht="15.75" thickBot="1" x14ac:dyDescent="0.3">
      <c r="A22" s="1"/>
      <c r="B22" s="3"/>
      <c r="C22" s="3"/>
      <c r="D22" s="11"/>
      <c r="E22" s="7"/>
      <c r="F22" s="10"/>
      <c r="G22" s="7"/>
      <c r="H22" s="7"/>
      <c r="I22" s="7"/>
      <c r="J22" s="8"/>
    </row>
    <row r="23" spans="1:11" ht="15.75" thickBot="1" x14ac:dyDescent="0.3">
      <c r="A23" s="2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2025-10-28T07:08:11Z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