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<sst xmlns="http://schemas.openxmlformats.org/spreadsheetml/2006/main" count="47" uniqueCount="43">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</sst>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0">
        <v>220</v>
      </c>
      <c r="F4" s="52">
        <v>75.05</v>
      </c>
      <c r="G4" s="55">
        <f>E4*339.6/200</f>
        <v>373.56</v>
      </c>
      <c r="H4" s="51">
        <f>E4*19.5/200</f>
        <v>21.45</v>
      </c>
      <c r="I4" s="51">
        <f>E4*21.2/200</f>
        <v>23.32</v>
      </c>
      <c r="J4" s="51">
        <f>E4*17.7/200</f>
        <v>19.47</v>
      </c>
    </row>
    <row r="5" spans="1:10" ht="15.75" x14ac:dyDescent="0.25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3.03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9"/>
      <c r="B6" s="61" t="s">
        <v>25</v>
      </c>
      <c r="C6" s="60">
        <v>44240</v>
      </c>
      <c r="D6" s="33" t="s">
        <v>29</v>
      </c>
      <c r="E6" s="55">
        <v>60</v>
      </c>
      <c r="F6" s="57">
        <v>40.450000000000003</v>
      </c>
      <c r="G6" s="55">
        <f>E6*127.7/50</f>
        <v>153.24</v>
      </c>
      <c r="H6" s="55">
        <f>E6*6.1/50</f>
        <v>7.32</v>
      </c>
      <c r="I6" s="55">
        <f>E6*3.7/50</f>
        <v>4.4400000000000004</v>
      </c>
      <c r="J6" s="55">
        <f>E6*17.5/50</f>
        <v>21</v>
      </c>
    </row>
    <row r="7" spans="1:10" ht="16.5" thickBot="1" x14ac:dyDescent="0.3">
      <c r="A7" s="69"/>
      <c r="B7" s="14" t="s">
        <v>24</v>
      </c>
      <c r="C7" s="27" t="s">
        <v>23</v>
      </c>
      <c r="D7" s="62" t="s">
        <v>40</v>
      </c>
      <c r="E7" s="49">
        <v>55</v>
      </c>
      <c r="F7" s="52">
        <v>6.51</v>
      </c>
      <c r="G7" s="55">
        <f>E7*68.97/30</f>
        <v>126.44499999999999</v>
      </c>
      <c r="H7" s="51">
        <f>E7*1.68/30</f>
        <v>3.0799999999999996</v>
      </c>
      <c r="I7" s="51">
        <f>E7*0.33/30</f>
        <v>0.60500000000000009</v>
      </c>
      <c r="J7" s="51">
        <f>E7*14.82/30</f>
        <v>27.17</v>
      </c>
    </row>
    <row r="8" spans="1:10" ht="16.5" thickBot="1" x14ac:dyDescent="0.3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9"/>
      <c r="B9" s="30"/>
      <c r="C9" s="27"/>
      <c r="D9" s="29"/>
      <c r="E9" s="54">
        <f>E4+E5+E6+E7+E8</f>
        <v>535</v>
      </c>
      <c r="F9" s="54">
        <f>F4+F5+F6+F7+F8</f>
        <v>125.04</v>
      </c>
      <c r="G9" s="54">
        <f t="shared" ref="G9:J9" si="0">G4+G5+G6+G7+G8</f>
        <v>692.24499999999989</v>
      </c>
      <c r="H9" s="54">
        <f t="shared" si="0"/>
        <v>31.95</v>
      </c>
      <c r="I9" s="54">
        <f t="shared" si="0"/>
        <v>28.365000000000002</v>
      </c>
      <c r="J9" s="54">
        <f t="shared" si="0"/>
        <v>77.44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32</v>
      </c>
      <c r="D12" s="34" t="s">
        <v>36</v>
      </c>
      <c r="E12" s="42">
        <v>65</v>
      </c>
      <c r="F12" s="57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26</v>
      </c>
      <c r="C14" s="40" t="s">
        <v>34</v>
      </c>
      <c r="D14" s="65" t="s">
        <v>42</v>
      </c>
      <c r="E14" s="42">
        <v>99</v>
      </c>
      <c r="F14" s="57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24</v>
      </c>
      <c r="C18" s="41" t="s">
        <v>23</v>
      </c>
      <c r="D18" s="62" t="s">
        <v>40</v>
      </c>
      <c r="E18" s="55">
        <v>34</v>
      </c>
      <c r="F18" s="57">
        <v>4.03</v>
      </c>
      <c r="G18" s="55">
        <f>E18*68.97/30</f>
        <v>78.165999999999997</v>
      </c>
      <c r="H18" s="55">
        <f>E18*1.68/30</f>
        <v>1.9039999999999999</v>
      </c>
      <c r="I18" s="55">
        <f>E18*0.33/30</f>
        <v>0.374</v>
      </c>
      <c r="J18" s="55">
        <f>E18*14.82/30</f>
        <v>16.795999999999999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798</v>
      </c>
      <c r="F19" s="56">
        <f>F12+F13+F14+F15+F16+F17+F18</f>
        <v>145.05000000000001</v>
      </c>
      <c r="G19" s="56">
        <f t="shared" ref="G19:J19" si="1">G12+G13+G14+G15+G16+G17+G18</f>
        <v>729.7059999999999</v>
      </c>
      <c r="H19" s="56">
        <f>H12+H13+H14+H15+H16+H17+H18+0.01</f>
        <v>26.173999999999999</v>
      </c>
      <c r="I19" s="56">
        <f>I12+I13+I14+I15+I16+I17+I18</f>
        <v>27.105</v>
      </c>
      <c r="J19" s="56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