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ownloads\"/>
    </mc:Choice>
  </mc:AlternateContent>
  <bookViews>
    <workbookView xWindow="0" yWindow="0" windowWidth="19332" windowHeight="898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2" i="1" l="1"/>
  <c r="H12" i="1"/>
  <c r="G12" i="1"/>
  <c r="J8" i="1"/>
  <c r="H8" i="1"/>
  <c r="G8" i="1"/>
  <c r="I8" i="1" l="1"/>
  <c r="F9" i="1"/>
  <c r="E9" i="1"/>
  <c r="J15" i="1" l="1"/>
  <c r="I15" i="1"/>
  <c r="H15" i="1"/>
  <c r="G15" i="1"/>
  <c r="J14" i="1"/>
  <c r="I14" i="1"/>
  <c r="H14" i="1"/>
  <c r="G14" i="1"/>
  <c r="I12" i="1"/>
  <c r="J4" i="1" l="1"/>
  <c r="I4" i="1"/>
  <c r="H4" i="1"/>
  <c r="G4" i="1"/>
  <c r="J6" i="1" l="1"/>
  <c r="I6" i="1"/>
  <c r="H6" i="1"/>
  <c r="G6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I17" i="1"/>
  <c r="H17" i="1"/>
  <c r="G17" i="1"/>
  <c r="E19" i="1"/>
  <c r="J19" i="1" l="1"/>
  <c r="I19" i="1"/>
  <c r="G19" i="1"/>
  <c r="H19" i="1"/>
</calcChain>
</file>

<file path=xl/sharedStrings.xml><?xml version="1.0" encoding="utf-8"?>
<sst xmlns="http://schemas.openxmlformats.org/spreadsheetml/2006/main" count="52" uniqueCount="45">
  <si>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</si>
  <si>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</si>
  <si>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</si>
  <si>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</si>
  <si>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</si>
  <si>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</si>
  <si>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</si>
  <si>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</si>
  <si>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</si>
  <si>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</si>
  <si>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</si>
  <si>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</si>
  <si>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</si>
  <si>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</si>
  <si>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</si>
  <si>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</si>
  <si>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</si>
  <si>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</si>
  <si>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</si>
  <si>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</si>
  <si>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</si>
  <si>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</si>
  <si>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</si>
  <si>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</si>
  <si>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</si>
  <si>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44263</t>
  </si>
  <si>
    <t>29.10</t>
  </si>
  <si>
    <t>44348</t>
  </si>
  <si>
    <t>44325</t>
  </si>
  <si>
    <t>39.3</t>
  </si>
  <si>
    <t>44296</t>
  </si>
  <si>
    <t>Мясо, тушеное с овощами</t>
  </si>
  <si>
    <t>Чай с лимоном</t>
  </si>
  <si>
    <t>Салат из белокачанной капусты с морковью и растительным маслом и зеленью</t>
  </si>
  <si>
    <t>Суп картофельный с крупой и рыбной консервой</t>
  </si>
  <si>
    <t>Котлета из кур</t>
  </si>
  <si>
    <t>Каша гречневая рассыпчатая</t>
  </si>
  <si>
    <t>Компот из яблок и изюма</t>
  </si>
  <si>
    <t>2 блюдо</t>
  </si>
  <si>
    <t>Салат из огурцов, помидор с растительным маслом и зеленью</t>
  </si>
  <si>
    <t>21/1</t>
  </si>
  <si>
    <t>Хлеб пшеничный витаминизированный</t>
  </si>
  <si>
    <t>Хлеб ржано-пшеничный</t>
  </si>
  <si>
    <t>73</t>
  </si>
  <si>
    <t>МАОУ СОШ №7                                           4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</si>
</sst>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8" fillId="0" borderId="0"/>
    <xf numFmtId="0" fontId="1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70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0" borderId="9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1" fontId="6" fillId="3" borderId="10" xfId="5" applyNumberFormat="1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0" fontId="6" fillId="0" borderId="5" xfId="5" applyFill="1" applyBorder="1"/>
    <xf numFmtId="0" fontId="6" fillId="2" borderId="1" xfId="5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0" xfId="7" applyNumberFormat="1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/>
    </xf>
    <xf numFmtId="0" fontId="7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1" fontId="5" fillId="0" borderId="1" xfId="7" applyNumberFormat="1" applyFont="1" applyFill="1" applyBorder="1" applyAlignment="1">
      <alignment horizontal="left" vertical="center"/>
    </xf>
    <xf numFmtId="2" fontId="7" fillId="0" borderId="1" xfId="5" applyNumberFormat="1" applyFont="1" applyBorder="1" applyAlignment="1">
      <alignment vertical="center" wrapText="1"/>
    </xf>
    <xf numFmtId="49" fontId="6" fillId="3" borderId="1" xfId="5" applyNumberFormat="1" applyFill="1" applyBorder="1" applyProtection="1">
      <protection locked="0"/>
    </xf>
    <xf numFmtId="49" fontId="6" fillId="3" borderId="9" xfId="5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2" fontId="5" fillId="0" borderId="1" xfId="7" applyNumberFormat="1" applyFont="1" applyFill="1" applyBorder="1" applyAlignment="1">
      <alignment vertical="center"/>
    </xf>
    <xf numFmtId="2" fontId="5" fillId="0" borderId="1" xfId="7" applyNumberFormat="1" applyFont="1" applyFill="1" applyBorder="1" applyAlignment="1">
      <alignment vertical="center" wrapText="1"/>
    </xf>
    <xf numFmtId="14" fontId="0" fillId="2" borderId="1" xfId="0" applyNumberFormat="1" applyFill="1" applyBorder="1" applyProtection="1">
      <protection locked="0"/>
    </xf>
    <xf numFmtId="0" fontId="1" fillId="0" borderId="15" xfId="5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8">
    <cellStyle name="Обычный" xfId="0" builtinId="0"/>
    <cellStyle name="Обычный 11" xfId="1"/>
    <cellStyle name="Обычный 12" xfId="2"/>
    <cellStyle name="Обычный 2" xfId="4"/>
    <cellStyle name="Обычный 2 2" xfId="11"/>
    <cellStyle name="Обычный 2 3" xfId="9"/>
    <cellStyle name="Обычный 3" xfId="7"/>
    <cellStyle name="Обычный 3 2" xfId="12"/>
    <cellStyle name="Обычный 3 3" xfId="13"/>
    <cellStyle name="Обычный 3 4" xfId="14"/>
    <cellStyle name="Обычный 3 5" xfId="15"/>
    <cellStyle name="Обычный 3 6" xfId="16"/>
    <cellStyle name="Обычный 3 7" xfId="17"/>
    <cellStyle name="Обычный 4" xfId="5"/>
    <cellStyle name="Обычный 4 2" xfId="10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6" t="s">
        <v>44</v>
      </c>
      <c r="C1" s="67"/>
      <c r="D1" s="68"/>
      <c r="E1" t="s">
        <v>18</v>
      </c>
      <c r="F1" s="9"/>
      <c r="I1" t="s">
        <v>1</v>
      </c>
      <c r="J1" s="64">
        <v>46037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.6" x14ac:dyDescent="0.3">
      <c r="A4" s="69" t="s">
        <v>10</v>
      </c>
      <c r="B4" s="12" t="s">
        <v>11</v>
      </c>
      <c r="C4" s="25" t="s">
        <v>25</v>
      </c>
      <c r="D4" s="27" t="s">
        <v>31</v>
      </c>
      <c r="E4" s="47">
        <v>200</v>
      </c>
      <c r="F4" s="49">
        <v>85.61</v>
      </c>
      <c r="G4" s="52">
        <f>E4*283.3/200</f>
        <v>283.3</v>
      </c>
      <c r="H4" s="48">
        <f>E4*15.7/200</f>
        <v>15.7</v>
      </c>
      <c r="I4" s="48">
        <f>E4*15.7/200</f>
        <v>15.7</v>
      </c>
      <c r="J4" s="48">
        <f>E4*19.8/200</f>
        <v>19.8</v>
      </c>
    </row>
    <row r="5" spans="1:10" ht="15.6" x14ac:dyDescent="0.3">
      <c r="A5" s="69"/>
      <c r="B5" s="13" t="s">
        <v>12</v>
      </c>
      <c r="C5" s="55" t="s">
        <v>26</v>
      </c>
      <c r="D5" s="62" t="s">
        <v>32</v>
      </c>
      <c r="E5" s="46">
        <v>200</v>
      </c>
      <c r="F5" s="50">
        <v>5.79</v>
      </c>
      <c r="G5" s="52">
        <v>40</v>
      </c>
      <c r="H5" s="48">
        <v>0.1</v>
      </c>
      <c r="I5" s="48">
        <v>0</v>
      </c>
      <c r="J5" s="48">
        <v>9.9</v>
      </c>
    </row>
    <row r="6" spans="1:10" ht="15.6" x14ac:dyDescent="0.3">
      <c r="A6" s="69"/>
      <c r="B6" s="13" t="s">
        <v>24</v>
      </c>
      <c r="C6" s="56" t="s">
        <v>22</v>
      </c>
      <c r="D6" s="63" t="s">
        <v>41</v>
      </c>
      <c r="E6" s="52">
        <v>50</v>
      </c>
      <c r="F6" s="54">
        <v>6.4</v>
      </c>
      <c r="G6" s="52">
        <f>E6*116.9/50</f>
        <v>116.9</v>
      </c>
      <c r="H6" s="52">
        <f>E6*3.95/50</f>
        <v>3.95</v>
      </c>
      <c r="I6" s="52">
        <f>E6*0.5/50</f>
        <v>0.5</v>
      </c>
      <c r="J6" s="52">
        <f>E6*24.15/50</f>
        <v>24.15</v>
      </c>
    </row>
    <row r="7" spans="1:10" ht="16.2" thickBot="1" x14ac:dyDescent="0.35">
      <c r="A7" s="69"/>
      <c r="B7" s="14" t="s">
        <v>23</v>
      </c>
      <c r="C7" s="26" t="s">
        <v>22</v>
      </c>
      <c r="D7" s="62" t="s">
        <v>42</v>
      </c>
      <c r="E7" s="46">
        <v>50</v>
      </c>
      <c r="F7" s="49">
        <v>6.16</v>
      </c>
      <c r="G7" s="52">
        <f>E7*68.97/30</f>
        <v>114.95</v>
      </c>
      <c r="H7" s="48">
        <f>E7*1.68/30</f>
        <v>2.8</v>
      </c>
      <c r="I7" s="48">
        <f>E7*0.33/30</f>
        <v>0.55000000000000004</v>
      </c>
      <c r="J7" s="48">
        <f>E7*14.82/30</f>
        <v>24.7</v>
      </c>
    </row>
    <row r="8" spans="1:10" ht="31.8" thickBot="1" x14ac:dyDescent="0.35">
      <c r="A8" s="69"/>
      <c r="B8" s="65" t="s">
        <v>14</v>
      </c>
      <c r="C8" s="55" t="s">
        <v>40</v>
      </c>
      <c r="D8" s="57" t="s">
        <v>39</v>
      </c>
      <c r="E8" s="52">
        <v>60</v>
      </c>
      <c r="F8" s="52">
        <v>21.08</v>
      </c>
      <c r="G8" s="52">
        <f>160.33*E8/130</f>
        <v>73.998461538461541</v>
      </c>
      <c r="H8" s="52">
        <f>1.52*E8/130</f>
        <v>0.70153846153846156</v>
      </c>
      <c r="I8" s="52">
        <f>7.8*E8/130</f>
        <v>3.6</v>
      </c>
      <c r="J8" s="52">
        <f>21.02*E8/130</f>
        <v>9.7015384615384619</v>
      </c>
    </row>
    <row r="9" spans="1:10" ht="15.6" x14ac:dyDescent="0.3">
      <c r="A9" s="69"/>
      <c r="B9" s="29"/>
      <c r="C9" s="38"/>
      <c r="D9" s="28"/>
      <c r="E9" s="51">
        <f>E4+E5+E6+E7+E8</f>
        <v>560</v>
      </c>
      <c r="F9" s="51">
        <f t="shared" ref="F9:I9" si="0">F4+F5+F6+F7+F8</f>
        <v>125.04</v>
      </c>
      <c r="G9" s="51">
        <f t="shared" si="0"/>
        <v>629.14846153846167</v>
      </c>
      <c r="H9" s="51">
        <f t="shared" si="0"/>
        <v>23.251538461538463</v>
      </c>
      <c r="I9" s="51">
        <f t="shared" si="0"/>
        <v>20.350000000000001</v>
      </c>
      <c r="J9" s="51">
        <f>J4+J5+J6+J7+J8</f>
        <v>88.251538461538459</v>
      </c>
    </row>
    <row r="10" spans="1:10" x14ac:dyDescent="0.3">
      <c r="A10" s="1"/>
      <c r="B10" s="30"/>
      <c r="C10" s="58"/>
      <c r="D10" s="15"/>
      <c r="E10" s="16"/>
      <c r="F10" s="17"/>
      <c r="G10" s="16"/>
      <c r="H10" s="16"/>
      <c r="I10" s="16"/>
      <c r="J10" s="23"/>
    </row>
    <row r="11" spans="1:10" ht="15" thickBot="1" x14ac:dyDescent="0.35">
      <c r="A11" s="2"/>
      <c r="B11" s="18"/>
      <c r="C11" s="59"/>
      <c r="D11" s="19"/>
      <c r="E11" s="20"/>
      <c r="F11" s="21"/>
      <c r="G11" s="20"/>
      <c r="H11" s="20"/>
      <c r="I11" s="20"/>
      <c r="J11" s="24"/>
    </row>
    <row r="12" spans="1:10" ht="46.8" x14ac:dyDescent="0.3">
      <c r="A12" s="1" t="s">
        <v>13</v>
      </c>
      <c r="B12" s="22" t="s">
        <v>14</v>
      </c>
      <c r="C12" s="38" t="s">
        <v>27</v>
      </c>
      <c r="D12" s="32" t="s">
        <v>33</v>
      </c>
      <c r="E12" s="39">
        <v>60</v>
      </c>
      <c r="F12" s="54">
        <v>5.58</v>
      </c>
      <c r="G12" s="45">
        <f>E12*137.5/150</f>
        <v>55</v>
      </c>
      <c r="H12" s="42">
        <f>E12*2.5/150</f>
        <v>1</v>
      </c>
      <c r="I12" s="42">
        <f>E12*3.6/60</f>
        <v>3.6</v>
      </c>
      <c r="J12" s="42">
        <f>E12*11.75/150</f>
        <v>4.7</v>
      </c>
    </row>
    <row r="13" spans="1:10" ht="31.2" x14ac:dyDescent="0.3">
      <c r="A13" s="1"/>
      <c r="B13" s="13" t="s">
        <v>15</v>
      </c>
      <c r="C13" s="55" t="s">
        <v>43</v>
      </c>
      <c r="D13" s="34" t="s">
        <v>34</v>
      </c>
      <c r="E13" s="39">
        <v>200</v>
      </c>
      <c r="F13" s="54">
        <v>44.19</v>
      </c>
      <c r="G13" s="45">
        <v>107.52</v>
      </c>
      <c r="H13" s="42">
        <v>7.76</v>
      </c>
      <c r="I13" s="42">
        <v>3.84</v>
      </c>
      <c r="J13" s="42">
        <v>10.48</v>
      </c>
    </row>
    <row r="14" spans="1:10" ht="15.6" x14ac:dyDescent="0.3">
      <c r="A14" s="1"/>
      <c r="B14" s="13" t="s">
        <v>38</v>
      </c>
      <c r="C14" s="38" t="s">
        <v>28</v>
      </c>
      <c r="D14" s="31" t="s">
        <v>35</v>
      </c>
      <c r="E14" s="39">
        <v>90</v>
      </c>
      <c r="F14" s="54">
        <v>59.84</v>
      </c>
      <c r="G14" s="43">
        <f>E14*186.3/90</f>
        <v>186.3</v>
      </c>
      <c r="H14" s="40">
        <f>E14*13.32/90</f>
        <v>13.32</v>
      </c>
      <c r="I14" s="40">
        <f>E14*11.16/90</f>
        <v>11.16</v>
      </c>
      <c r="J14" s="40">
        <f>E14*8.19/90</f>
        <v>8.19</v>
      </c>
    </row>
    <row r="15" spans="1:10" ht="15.6" x14ac:dyDescent="0.3">
      <c r="A15" s="1"/>
      <c r="B15" s="13" t="s">
        <v>16</v>
      </c>
      <c r="C15" s="38" t="s">
        <v>29</v>
      </c>
      <c r="D15" s="35" t="s">
        <v>36</v>
      </c>
      <c r="E15" s="39">
        <v>150</v>
      </c>
      <c r="F15" s="54">
        <v>9.85</v>
      </c>
      <c r="G15" s="44">
        <f>E15*181.5/150</f>
        <v>181.5</v>
      </c>
      <c r="H15" s="41">
        <f>E15*6.63/150</f>
        <v>6.63</v>
      </c>
      <c r="I15" s="41">
        <f>E15*4.44/150</f>
        <v>4.4400000000000004</v>
      </c>
      <c r="J15" s="41">
        <f>E15*28.8/150</f>
        <v>28.8</v>
      </c>
    </row>
    <row r="16" spans="1:10" ht="15.6" x14ac:dyDescent="0.3">
      <c r="A16" s="1"/>
      <c r="B16" s="13" t="s">
        <v>17</v>
      </c>
      <c r="C16" s="38" t="s">
        <v>30</v>
      </c>
      <c r="D16" s="33" t="s">
        <v>37</v>
      </c>
      <c r="E16" s="39">
        <v>200</v>
      </c>
      <c r="F16" s="54">
        <v>16.04</v>
      </c>
      <c r="G16" s="43">
        <v>70</v>
      </c>
      <c r="H16" s="40">
        <v>0.2</v>
      </c>
      <c r="I16" s="40">
        <v>0.2</v>
      </c>
      <c r="J16" s="40">
        <v>16.8</v>
      </c>
    </row>
    <row r="17" spans="1:10" ht="15.6" x14ac:dyDescent="0.3">
      <c r="A17" s="1"/>
      <c r="B17" s="13" t="s">
        <v>24</v>
      </c>
      <c r="C17" s="38" t="s">
        <v>21</v>
      </c>
      <c r="D17" s="63" t="s">
        <v>41</v>
      </c>
      <c r="E17" s="39">
        <v>40</v>
      </c>
      <c r="F17" s="54">
        <v>5.76</v>
      </c>
      <c r="G17" s="43">
        <f>E17*116.9/50</f>
        <v>93.52</v>
      </c>
      <c r="H17" s="40">
        <f>E17*3.95/50</f>
        <v>3.16</v>
      </c>
      <c r="I17" s="40">
        <f>E17*0.5/50</f>
        <v>0.4</v>
      </c>
      <c r="J17" s="40">
        <f>E17*24.15/50</f>
        <v>19.32</v>
      </c>
    </row>
    <row r="18" spans="1:10" ht="15.6" x14ac:dyDescent="0.3">
      <c r="A18" s="1"/>
      <c r="B18" s="13" t="s">
        <v>23</v>
      </c>
      <c r="C18" s="38" t="s">
        <v>22</v>
      </c>
      <c r="D18" s="62" t="s">
        <v>42</v>
      </c>
      <c r="E18" s="52">
        <v>30</v>
      </c>
      <c r="F18" s="54">
        <v>3.79</v>
      </c>
      <c r="G18" s="52">
        <f>E18*68.97/30</f>
        <v>68.97</v>
      </c>
      <c r="H18" s="52">
        <f>E18*1.68/30</f>
        <v>1.68</v>
      </c>
      <c r="I18" s="52">
        <f>E18*0.33/30</f>
        <v>0.33</v>
      </c>
      <c r="J18" s="52">
        <f>E18*14.82/30</f>
        <v>14.82</v>
      </c>
    </row>
    <row r="19" spans="1:10" ht="15.6" x14ac:dyDescent="0.3">
      <c r="A19" s="1"/>
      <c r="B19" s="36"/>
      <c r="C19" s="60"/>
      <c r="D19" s="37"/>
      <c r="E19" s="53">
        <f>E12+E13+E14+E15+E16+E17+E18</f>
        <v>770</v>
      </c>
      <c r="F19" s="53">
        <v>145.05000000000001</v>
      </c>
      <c r="G19" s="53">
        <f t="shared" ref="G19:J19" si="1">G12+G13+G14+G15+G16+G17+G18</f>
        <v>762.81</v>
      </c>
      <c r="H19" s="53">
        <f t="shared" si="1"/>
        <v>33.749999999999993</v>
      </c>
      <c r="I19" s="53">
        <f t="shared" si="1"/>
        <v>23.97</v>
      </c>
      <c r="J19" s="53">
        <f t="shared" si="1"/>
        <v>103.10999999999999</v>
      </c>
    </row>
    <row r="20" spans="1:10" ht="15" thickBot="1" x14ac:dyDescent="0.35">
      <c r="A20" s="2"/>
      <c r="B20" s="3"/>
      <c r="C20" s="61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2026-01-14T17:13:25Z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