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1" i="1"/>
  <c r="J15" i="1" l="1"/>
  <c r="F10" i="1" l="1"/>
  <c r="J9" i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I10" i="1" s="1"/>
  <c r="G4" i="1"/>
  <c r="J8" i="1"/>
  <c r="I8" i="1"/>
  <c r="H8" i="1"/>
  <c r="G8" i="1"/>
  <c r="J7" i="1"/>
  <c r="I7" i="1"/>
  <c r="H7" i="1"/>
  <c r="G7" i="1"/>
  <c r="H10" i="1" l="1"/>
  <c r="J10" i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I18" i="1"/>
  <c r="I21" i="1" s="1"/>
  <c r="H18" i="1"/>
  <c r="G18" i="1"/>
  <c r="H21" i="1" l="1"/>
  <c r="G21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<sst xmlns="http://schemas.openxmlformats.org/spreadsheetml/2006/main" count="53" uniqueCount="44">
  <si>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</si>
  <si>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</si>
  <si>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</si>
  <si>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</si>
  <si>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</si>
  <si>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</si>
  <si>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</si>
  <si>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</si>
  <si>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</si>
  <si>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</si>
  <si>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</si>
  <si>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</si>
  <si>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</si>
  <si>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</si>
  <si>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</si>
  <si>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</si>
  <si>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</si>
  <si>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</si>
  <si>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</si>
  <si>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</si>
  <si>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</si>
  <si>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</si>
  <si>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</si>
  <si>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</si>
  <si>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</si>
  <si>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</si>
  <si>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</si>
  <si>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</si>
  <si>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</si>
  <si>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</si>
  <si>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</si>
  <si>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</si>
  <si>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</si>
  <si>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</si>
  <si>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</si>
  <si>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</si>
  <si>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</si>
  <si>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</si>
  <si>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</si>
  <si>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</si>
  <si>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</si>
  <si>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</si>
  <si>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 и зеленью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</si>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</sst>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3" t="s">
        <v>43</v>
      </c>
      <c r="C1" s="74"/>
      <c r="D1" s="75"/>
      <c r="E1" t="s">
        <v>17</v>
      </c>
      <c r="F1" s="9"/>
      <c r="I1" t="s">
        <v>1</v>
      </c>
      <c r="J1" s="70">
        <v>46099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6" t="s">
        <v>10</v>
      </c>
      <c r="B4" s="64" t="s">
        <v>21</v>
      </c>
      <c r="C4" s="55" t="s">
        <v>30</v>
      </c>
      <c r="D4" s="56" t="s">
        <v>35</v>
      </c>
      <c r="E4" s="59">
        <v>100</v>
      </c>
      <c r="F4" s="62">
        <v>70.19</v>
      </c>
      <c r="G4" s="60">
        <f>200*E4/100</f>
        <v>200</v>
      </c>
      <c r="H4" s="60">
        <f>11.6*E4/100</f>
        <v>11.6</v>
      </c>
      <c r="I4" s="60">
        <f>12.1*E4/100</f>
        <v>12.1</v>
      </c>
      <c r="J4" s="60">
        <f>11.2*E4/100</f>
        <v>11.2</v>
      </c>
    </row>
    <row r="5" spans="1:11" ht="15.6" x14ac:dyDescent="0.3">
      <c r="A5" s="76"/>
      <c r="B5" s="65" t="s">
        <v>15</v>
      </c>
      <c r="C5" s="55" t="s">
        <v>31</v>
      </c>
      <c r="D5" s="57" t="s">
        <v>32</v>
      </c>
      <c r="E5" s="57">
        <v>150</v>
      </c>
      <c r="F5" s="61">
        <v>18.27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6" x14ac:dyDescent="0.3">
      <c r="A6" s="76"/>
      <c r="B6" s="71" t="s">
        <v>40</v>
      </c>
      <c r="C6" s="55" t="s">
        <v>33</v>
      </c>
      <c r="D6" s="57" t="s">
        <v>34</v>
      </c>
      <c r="E6" s="57">
        <v>200</v>
      </c>
      <c r="F6" s="61">
        <v>8.11</v>
      </c>
      <c r="G6" s="60">
        <v>54</v>
      </c>
      <c r="H6" s="59">
        <v>0.2</v>
      </c>
      <c r="I6" s="59">
        <v>0.1</v>
      </c>
      <c r="J6" s="59">
        <v>13.1</v>
      </c>
    </row>
    <row r="7" spans="1:11" ht="15.6" x14ac:dyDescent="0.3">
      <c r="A7" s="76"/>
      <c r="B7" s="65" t="s">
        <v>23</v>
      </c>
      <c r="C7" s="58" t="s">
        <v>20</v>
      </c>
      <c r="D7" s="67" t="s">
        <v>38</v>
      </c>
      <c r="E7" s="59">
        <v>34</v>
      </c>
      <c r="F7" s="54">
        <v>3.61</v>
      </c>
      <c r="G7" s="59">
        <f>E7*70.14/30</f>
        <v>79.492000000000004</v>
      </c>
      <c r="H7" s="59">
        <f>E7*2.37/30</f>
        <v>2.6859999999999999</v>
      </c>
      <c r="I7" s="59">
        <f>E7*0.3/30</f>
        <v>0.33999999999999997</v>
      </c>
      <c r="J7" s="59">
        <f>E7*14.49/30</f>
        <v>16.422000000000001</v>
      </c>
    </row>
    <row r="8" spans="1:11" ht="15.6" x14ac:dyDescent="0.3">
      <c r="A8" s="76"/>
      <c r="B8" s="66" t="s">
        <v>22</v>
      </c>
      <c r="C8" s="58" t="s">
        <v>20</v>
      </c>
      <c r="D8" s="67" t="s">
        <v>39</v>
      </c>
      <c r="E8" s="59">
        <v>32</v>
      </c>
      <c r="F8" s="54">
        <v>3.15</v>
      </c>
      <c r="G8" s="59">
        <f>E8*68.97/30</f>
        <v>73.567999999999998</v>
      </c>
      <c r="H8" s="59">
        <f>E8*1.68/30</f>
        <v>1.792</v>
      </c>
      <c r="I8" s="59">
        <f>E8*0.33/30</f>
        <v>0.35200000000000004</v>
      </c>
      <c r="J8" s="59">
        <f>E8*14.82/30</f>
        <v>15.808</v>
      </c>
    </row>
    <row r="9" spans="1:11" ht="31.8" thickBot="1" x14ac:dyDescent="0.35">
      <c r="A9" s="76"/>
      <c r="B9" s="21"/>
      <c r="C9" s="68">
        <v>445</v>
      </c>
      <c r="D9" s="63" t="s">
        <v>37</v>
      </c>
      <c r="E9" s="59">
        <v>27</v>
      </c>
      <c r="F9" s="54">
        <v>21.71</v>
      </c>
      <c r="G9" s="59">
        <f>E9*75/100</f>
        <v>20.25</v>
      </c>
      <c r="H9" s="59">
        <f>1.26*E9/42</f>
        <v>0.81</v>
      </c>
      <c r="I9" s="59">
        <f>1.72*E9/42</f>
        <v>1.1057142857142856</v>
      </c>
      <c r="J9" s="59">
        <f>2.69*E9/42</f>
        <v>1.7292857142857141</v>
      </c>
    </row>
    <row r="10" spans="1:11" ht="15.6" x14ac:dyDescent="0.3">
      <c r="A10" s="76"/>
      <c r="B10" s="12"/>
      <c r="C10" s="34"/>
      <c r="D10" s="46"/>
      <c r="E10" s="38">
        <f>E4+E5+E6+E7+E8+E9</f>
        <v>543</v>
      </c>
      <c r="F10" s="38">
        <f>F4+F5+F6+F7+F8+F9</f>
        <v>125.03999999999999</v>
      </c>
      <c r="G10" s="38">
        <f t="shared" ref="G10" si="0">G4+G5+G6+G7+G8+G9</f>
        <v>693.56</v>
      </c>
      <c r="H10" s="38">
        <f>H4+H5+H6+H7+H8+H9</f>
        <v>25.713000000000001</v>
      </c>
      <c r="I10" s="38">
        <f>I4+I5+I6+I7+I8+I9</f>
        <v>20.822714285714287</v>
      </c>
      <c r="J10" s="38">
        <f>J4+J5+J6+J7+J8+J9</f>
        <v>96.059285714285721</v>
      </c>
    </row>
    <row r="11" spans="1:11" x14ac:dyDescent="0.3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6" x14ac:dyDescent="0.3">
      <c r="A13" s="1" t="s">
        <v>12</v>
      </c>
      <c r="B13" s="21" t="s">
        <v>13</v>
      </c>
      <c r="C13" s="25" t="s">
        <v>26</v>
      </c>
      <c r="D13" s="27" t="s">
        <v>28</v>
      </c>
      <c r="E13" s="40">
        <v>60</v>
      </c>
      <c r="F13" s="51">
        <v>8.2200000000000006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2" x14ac:dyDescent="0.3">
      <c r="A14" s="1"/>
      <c r="B14" s="13" t="s">
        <v>14</v>
      </c>
      <c r="C14" s="55" t="s">
        <v>27</v>
      </c>
      <c r="D14" s="72" t="s">
        <v>42</v>
      </c>
      <c r="E14" s="39">
        <v>200</v>
      </c>
      <c r="F14" s="51">
        <v>26.03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6" x14ac:dyDescent="0.3">
      <c r="A15" s="1"/>
      <c r="B15" s="13" t="s">
        <v>21</v>
      </c>
      <c r="C15" s="69" t="s">
        <v>36</v>
      </c>
      <c r="D15" s="33" t="s">
        <v>29</v>
      </c>
      <c r="E15" s="41">
        <v>105</v>
      </c>
      <c r="F15" s="52">
        <v>75.25</v>
      </c>
      <c r="G15" s="45">
        <f>E15*140.77/100</f>
        <v>147.80850000000001</v>
      </c>
      <c r="H15" s="44">
        <f>E15*10.07/100</f>
        <v>10.573500000000001</v>
      </c>
      <c r="I15" s="44">
        <f>E15*7.08/100</f>
        <v>7.4340000000000002</v>
      </c>
      <c r="J15" s="44">
        <f>E15*9.05/100+0.01</f>
        <v>9.5125000000000011</v>
      </c>
      <c r="K15" s="29"/>
    </row>
    <row r="16" spans="1:11" ht="15.6" x14ac:dyDescent="0.3">
      <c r="A16" s="1"/>
      <c r="B16" s="13" t="s">
        <v>15</v>
      </c>
      <c r="C16" s="55">
        <v>44258</v>
      </c>
      <c r="D16" s="33" t="s">
        <v>25</v>
      </c>
      <c r="E16" s="53">
        <v>150</v>
      </c>
      <c r="F16" s="52">
        <v>23.04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6" x14ac:dyDescent="0.3">
      <c r="A17" s="1"/>
      <c r="B17" s="13" t="s">
        <v>16</v>
      </c>
      <c r="C17" s="55" t="s">
        <v>24</v>
      </c>
      <c r="D17" s="56" t="s">
        <v>41</v>
      </c>
      <c r="E17" s="41">
        <v>200</v>
      </c>
      <c r="F17" s="52">
        <v>5.71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6" x14ac:dyDescent="0.3">
      <c r="A18" s="1"/>
      <c r="B18" s="13" t="s">
        <v>23</v>
      </c>
      <c r="C18" s="55" t="s">
        <v>20</v>
      </c>
      <c r="D18" s="67" t="s">
        <v>38</v>
      </c>
      <c r="E18" s="53">
        <v>30</v>
      </c>
      <c r="F18" s="54">
        <v>3.19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6" x14ac:dyDescent="0.3">
      <c r="A19" s="1"/>
      <c r="B19" s="24" t="s">
        <v>22</v>
      </c>
      <c r="C19" s="55" t="s">
        <v>20</v>
      </c>
      <c r="D19" s="67" t="s">
        <v>39</v>
      </c>
      <c r="E19" s="53">
        <v>37</v>
      </c>
      <c r="F19" s="54">
        <v>3.61</v>
      </c>
      <c r="G19" s="53">
        <f>E19*68.97/30</f>
        <v>85.063000000000002</v>
      </c>
      <c r="H19" s="53">
        <f>E19*1.68/30</f>
        <v>2.0720000000000001</v>
      </c>
      <c r="I19" s="53">
        <f>E19*0.33/30</f>
        <v>0.40700000000000003</v>
      </c>
      <c r="J19" s="53">
        <f>E19*14.82/30</f>
        <v>18.278000000000002</v>
      </c>
      <c r="K19" s="29"/>
    </row>
    <row r="20" spans="1:11" ht="15.6" x14ac:dyDescent="0.3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6" x14ac:dyDescent="0.3">
      <c r="A21" s="1"/>
      <c r="B21" s="24"/>
      <c r="C21" s="34"/>
      <c r="D21" s="33"/>
      <c r="E21" s="50">
        <f>E13+E14+E15+E16+E17+E18+E19</f>
        <v>782</v>
      </c>
      <c r="F21" s="50">
        <f>F13+F14+F15+F16+F17+F18+F19</f>
        <v>145.05000000000001</v>
      </c>
      <c r="G21" s="50">
        <f t="shared" ref="G21:H21" si="1">G13+G14+G15+G16+G17+G18+G19</f>
        <v>757.97149999999999</v>
      </c>
      <c r="H21" s="50">
        <f t="shared" si="1"/>
        <v>24.665500000000002</v>
      </c>
      <c r="I21" s="50">
        <f>I13+I14+I15+I16+I17+I18+I19</f>
        <v>26.081</v>
      </c>
      <c r="J21" s="50">
        <f>J13+J14+J15+J16+J17+J18+J19-0.01</f>
        <v>105.5705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