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10" i="1"/>
  <c r="I10" i="1"/>
  <c r="J15" i="1" l="1"/>
  <c r="F10" i="1" l="1"/>
  <c r="J9" i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H7" i="1"/>
  <c r="G7" i="1"/>
  <c r="H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G18" i="1"/>
  <c r="H21" i="1" l="1"/>
  <c r="G21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<sst xmlns="http://schemas.openxmlformats.org/spreadsheetml/2006/main" count="53" uniqueCount="44">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</sst>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3" t="s">
        <v>43</v>
      </c>
      <c r="C1" s="74"/>
      <c r="D1" s="75"/>
      <c r="E1" t="s">
        <v>17</v>
      </c>
      <c r="F1" s="9"/>
      <c r="I1" t="s">
        <v>1</v>
      </c>
      <c r="J1" s="70">
        <v>46120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6" t="s">
        <v>10</v>
      </c>
      <c r="B4" s="64" t="s">
        <v>21</v>
      </c>
      <c r="C4" s="55" t="s">
        <v>30</v>
      </c>
      <c r="D4" s="56" t="s">
        <v>35</v>
      </c>
      <c r="E4" s="59">
        <v>100</v>
      </c>
      <c r="F4" s="62">
        <v>66.010000000000005</v>
      </c>
      <c r="G4" s="60">
        <f>200*E4/100</f>
        <v>200</v>
      </c>
      <c r="H4" s="60">
        <f>11.6*E4/100</f>
        <v>11.6</v>
      </c>
      <c r="I4" s="60">
        <f>12.1*E4/100</f>
        <v>12.1</v>
      </c>
      <c r="J4" s="60">
        <f>11.2*E4/100</f>
        <v>11.2</v>
      </c>
    </row>
    <row r="5" spans="1:11" ht="15.6" x14ac:dyDescent="0.3">
      <c r="A5" s="76"/>
      <c r="B5" s="65" t="s">
        <v>15</v>
      </c>
      <c r="C5" s="55" t="s">
        <v>31</v>
      </c>
      <c r="D5" s="57" t="s">
        <v>32</v>
      </c>
      <c r="E5" s="57">
        <v>150</v>
      </c>
      <c r="F5" s="61">
        <v>18.21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6" x14ac:dyDescent="0.3">
      <c r="A6" s="76"/>
      <c r="B6" s="71" t="s">
        <v>40</v>
      </c>
      <c r="C6" s="55" t="s">
        <v>33</v>
      </c>
      <c r="D6" s="57" t="s">
        <v>34</v>
      </c>
      <c r="E6" s="57">
        <v>200</v>
      </c>
      <c r="F6" s="61">
        <v>8.66</v>
      </c>
      <c r="G6" s="60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6"/>
      <c r="B7" s="65" t="s">
        <v>23</v>
      </c>
      <c r="C7" s="58" t="s">
        <v>20</v>
      </c>
      <c r="D7" s="67" t="s">
        <v>38</v>
      </c>
      <c r="E7" s="59">
        <v>48</v>
      </c>
      <c r="F7" s="54">
        <v>5.0999999999999996</v>
      </c>
      <c r="G7" s="59">
        <f>E7*70.14/30</f>
        <v>112.224</v>
      </c>
      <c r="H7" s="59">
        <f>E7*2.37/30</f>
        <v>3.7920000000000003</v>
      </c>
      <c r="I7" s="59">
        <f>E7*0.3/30</f>
        <v>0.47999999999999993</v>
      </c>
      <c r="J7" s="59">
        <f>E7*14.49/30</f>
        <v>23.184000000000001</v>
      </c>
    </row>
    <row r="8" spans="1:11" ht="15.6" x14ac:dyDescent="0.3">
      <c r="A8" s="76"/>
      <c r="B8" s="66" t="s">
        <v>22</v>
      </c>
      <c r="C8" s="58" t="s">
        <v>20</v>
      </c>
      <c r="D8" s="67" t="s">
        <v>39</v>
      </c>
      <c r="E8" s="59">
        <v>30</v>
      </c>
      <c r="F8" s="54">
        <v>2.95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1.8" thickBot="1" x14ac:dyDescent="0.35">
      <c r="A9" s="76"/>
      <c r="B9" s="21"/>
      <c r="C9" s="68">
        <v>445</v>
      </c>
      <c r="D9" s="63" t="s">
        <v>37</v>
      </c>
      <c r="E9" s="59">
        <v>30</v>
      </c>
      <c r="F9" s="54">
        <v>24.11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</f>
        <v>1.9214285714285715</v>
      </c>
    </row>
    <row r="10" spans="1:11" ht="15.6" x14ac:dyDescent="0.3">
      <c r="A10" s="76"/>
      <c r="B10" s="12"/>
      <c r="C10" s="34"/>
      <c r="D10" s="46"/>
      <c r="E10" s="38">
        <f>E4+E5+E6+E7+E8+E9</f>
        <v>558</v>
      </c>
      <c r="F10" s="38">
        <f>F4+F5+F6+F7+F8+F9</f>
        <v>125.03999999999999</v>
      </c>
      <c r="G10" s="38">
        <f t="shared" ref="G10" si="0">G4+G5+G6+G7+G8+G9</f>
        <v>723.94400000000007</v>
      </c>
      <c r="H10" s="38">
        <f>H4+H5+H6+H7+H8+H9</f>
        <v>26.797000000000001</v>
      </c>
      <c r="I10" s="38">
        <f>I4+I5+I6+I7+I8+I9+0.01</f>
        <v>21.07357142857143</v>
      </c>
      <c r="J10" s="38">
        <f>J4+J5+J6+J7+J8+J9-0.01</f>
        <v>102.01542857142859</v>
      </c>
    </row>
    <row r="11" spans="1:11" x14ac:dyDescent="0.3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6" x14ac:dyDescent="0.3">
      <c r="A13" s="1" t="s">
        <v>12</v>
      </c>
      <c r="B13" s="21" t="s">
        <v>13</v>
      </c>
      <c r="C13" s="25" t="s">
        <v>26</v>
      </c>
      <c r="D13" s="27" t="s">
        <v>28</v>
      </c>
      <c r="E13" s="40">
        <v>60</v>
      </c>
      <c r="F13" s="51">
        <v>8.1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2" x14ac:dyDescent="0.3">
      <c r="A14" s="1"/>
      <c r="B14" s="13" t="s">
        <v>14</v>
      </c>
      <c r="C14" s="55" t="s">
        <v>27</v>
      </c>
      <c r="D14" s="72" t="s">
        <v>42</v>
      </c>
      <c r="E14" s="39">
        <v>200</v>
      </c>
      <c r="F14" s="51">
        <v>25.87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6" x14ac:dyDescent="0.3">
      <c r="A15" s="1"/>
      <c r="B15" s="13" t="s">
        <v>21</v>
      </c>
      <c r="C15" s="69" t="s">
        <v>36</v>
      </c>
      <c r="D15" s="33" t="s">
        <v>29</v>
      </c>
      <c r="E15" s="41">
        <v>105</v>
      </c>
      <c r="F15" s="52">
        <v>75.25</v>
      </c>
      <c r="G15" s="45">
        <f>E15*140.77/100</f>
        <v>147.80850000000001</v>
      </c>
      <c r="H15" s="44">
        <f>E15*10.07/100</f>
        <v>10.573500000000001</v>
      </c>
      <c r="I15" s="44">
        <f>E15*7.08/100</f>
        <v>7.4340000000000002</v>
      </c>
      <c r="J15" s="44">
        <f>E15*9.05/100+0.01</f>
        <v>9.5125000000000011</v>
      </c>
      <c r="K15" s="29"/>
    </row>
    <row r="16" spans="1:11" ht="15.6" x14ac:dyDescent="0.3">
      <c r="A16" s="1"/>
      <c r="B16" s="13" t="s">
        <v>15</v>
      </c>
      <c r="C16" s="55">
        <v>44258</v>
      </c>
      <c r="D16" s="33" t="s">
        <v>25</v>
      </c>
      <c r="E16" s="53">
        <v>150</v>
      </c>
      <c r="F16" s="52">
        <v>23.04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6" x14ac:dyDescent="0.3">
      <c r="A17" s="1"/>
      <c r="B17" s="13" t="s">
        <v>16</v>
      </c>
      <c r="C17" s="55" t="s">
        <v>24</v>
      </c>
      <c r="D17" s="56" t="s">
        <v>41</v>
      </c>
      <c r="E17" s="41">
        <v>200</v>
      </c>
      <c r="F17" s="52">
        <v>5.42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6" x14ac:dyDescent="0.3">
      <c r="A18" s="1"/>
      <c r="B18" s="13" t="s">
        <v>23</v>
      </c>
      <c r="C18" s="55" t="s">
        <v>20</v>
      </c>
      <c r="D18" s="67" t="s">
        <v>38</v>
      </c>
      <c r="E18" s="53">
        <v>35</v>
      </c>
      <c r="F18" s="54">
        <v>3.72</v>
      </c>
      <c r="G18" s="53">
        <f>E18*70.14/30</f>
        <v>81.83</v>
      </c>
      <c r="H18" s="53">
        <f>E18*2.37/30</f>
        <v>2.7650000000000001</v>
      </c>
      <c r="I18" s="53">
        <f>E18*0.3/30</f>
        <v>0.35</v>
      </c>
      <c r="J18" s="53">
        <f>E18*14.49/30</f>
        <v>16.905000000000001</v>
      </c>
      <c r="K18" s="29"/>
    </row>
    <row r="19" spans="1:11" ht="15.6" x14ac:dyDescent="0.3">
      <c r="A19" s="1"/>
      <c r="B19" s="24" t="s">
        <v>22</v>
      </c>
      <c r="C19" s="55" t="s">
        <v>20</v>
      </c>
      <c r="D19" s="67" t="s">
        <v>39</v>
      </c>
      <c r="E19" s="53">
        <v>37</v>
      </c>
      <c r="F19" s="54">
        <v>3.64</v>
      </c>
      <c r="G19" s="53">
        <f>E19*68.97/30</f>
        <v>85.063000000000002</v>
      </c>
      <c r="H19" s="53">
        <f>E19*1.68/30</f>
        <v>2.0720000000000001</v>
      </c>
      <c r="I19" s="53">
        <f>E19*0.33/30</f>
        <v>0.40700000000000003</v>
      </c>
      <c r="J19" s="53">
        <f>E19*14.82/30</f>
        <v>18.278000000000002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787</v>
      </c>
      <c r="F21" s="50">
        <f>F13+F14+F15+F16+F17+F18+F19+0.01</f>
        <v>145.04999999999995</v>
      </c>
      <c r="G21" s="50">
        <f t="shared" ref="G21:H21" si="1">G13+G14+G15+G16+G17+G18+G19</f>
        <v>769.66150000000005</v>
      </c>
      <c r="H21" s="50">
        <f t="shared" si="1"/>
        <v>25.060500000000001</v>
      </c>
      <c r="I21" s="50">
        <f>I13+I14+I15+I16+I17+I18+I19</f>
        <v>26.131</v>
      </c>
      <c r="J21" s="50">
        <f>J13+J14+J15+J16+J17+J18+J19-0.01</f>
        <v>107.9855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